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ashlandoh.sharepoint.com/sites/Team/Shared Documents/2023 Campaign/"/>
    </mc:Choice>
  </mc:AlternateContent>
  <xr:revisionPtr revIDLastSave="20" documentId="8_{A32C7B9C-4F60-4509-B2E0-0F6E53B80222}" xr6:coauthVersionLast="47" xr6:coauthVersionMax="47" xr10:uidLastSave="{A851FC1C-C67C-4457-A6D7-3CCA7A56CC45}"/>
  <bookViews>
    <workbookView xWindow="44880" yWindow="-120" windowWidth="29040" windowHeight="15840" xr2:uid="{CBC4CFD8-41D5-4664-A841-A2988D18241B}"/>
  </bookViews>
  <sheets>
    <sheet name="August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D13" i="1"/>
  <c r="D12" i="1"/>
  <c r="D24" i="1"/>
  <c r="C25" i="1"/>
  <c r="B23" i="1"/>
  <c r="D22" i="1"/>
  <c r="C15" i="1"/>
  <c r="C27" i="1" s="1"/>
  <c r="B15" i="1"/>
  <c r="I14" i="1"/>
  <c r="D14" i="1"/>
  <c r="D11" i="1"/>
  <c r="D10" i="1"/>
  <c r="H9" i="1"/>
  <c r="H14" i="1" s="1"/>
  <c r="D9" i="1"/>
  <c r="D8" i="1"/>
  <c r="D7" i="1"/>
  <c r="D6" i="1"/>
  <c r="D5" i="1"/>
  <c r="D4" i="1"/>
  <c r="D3" i="1"/>
  <c r="D2" i="1"/>
  <c r="B25" i="1" l="1"/>
  <c r="D25" i="1" s="1"/>
  <c r="D21" i="1"/>
  <c r="D23" i="1"/>
  <c r="D15" i="1"/>
  <c r="B27" i="1" l="1"/>
  <c r="D27" i="1" s="1"/>
</calcChain>
</file>

<file path=xl/sharedStrings.xml><?xml version="1.0" encoding="utf-8"?>
<sst xmlns="http://schemas.openxmlformats.org/spreadsheetml/2006/main" count="50" uniqueCount="45">
  <si>
    <t>Raised to Date</t>
  </si>
  <si>
    <t>Goal Achievement</t>
  </si>
  <si>
    <t>Comments</t>
  </si>
  <si>
    <t>Outstanding Packets</t>
  </si>
  <si>
    <t>Probable Amount</t>
  </si>
  <si>
    <t>Actual</t>
  </si>
  <si>
    <t>Ashland City Schools</t>
  </si>
  <si>
    <t>Bill Harris</t>
  </si>
  <si>
    <t>lower employee giving than usual</t>
  </si>
  <si>
    <t>Ashland County West Holmes Career Center</t>
  </si>
  <si>
    <t>Lake Erie Frozen Foods</t>
  </si>
  <si>
    <t>This is fundraisers only we are checking to see if they did an employee campaign too</t>
  </si>
  <si>
    <t>Ashland University</t>
  </si>
  <si>
    <t>Park National Bank</t>
  </si>
  <si>
    <t>counted</t>
  </si>
  <si>
    <t>Combined Charitable Campaign</t>
  </si>
  <si>
    <t>in process</t>
  </si>
  <si>
    <t>UH Samaritan</t>
  </si>
  <si>
    <t>Foundation covered</t>
  </si>
  <si>
    <t>Centerra CO OP</t>
  </si>
  <si>
    <t>Raised Outside of Ashland</t>
  </si>
  <si>
    <t>PCA</t>
  </si>
  <si>
    <t>Sponsorships NATR 2023</t>
  </si>
  <si>
    <t>already counted</t>
  </si>
  <si>
    <t>ACCF</t>
  </si>
  <si>
    <t>?</t>
  </si>
  <si>
    <t>We will need to decide if we catorgorize this as campaign</t>
  </si>
  <si>
    <t xml:space="preserve">Partner Agencies Combined </t>
  </si>
  <si>
    <t>Pacesetter TOTALS</t>
  </si>
  <si>
    <t>2023 Community</t>
  </si>
  <si>
    <t>Goal</t>
  </si>
  <si>
    <t>Community Businesses and Organizations</t>
  </si>
  <si>
    <t>Individual Donors</t>
  </si>
  <si>
    <t>Other Donations (Event Sponsorships, raffles, etc.)</t>
  </si>
  <si>
    <t>Endowment Fund Distribution</t>
  </si>
  <si>
    <t>Community Totals</t>
  </si>
  <si>
    <t>2024 Campaign PACESETTER</t>
  </si>
  <si>
    <t>2024 Campaign          Pacesetters                GOAL</t>
  </si>
  <si>
    <t>Bendon</t>
  </si>
  <si>
    <t>Bo Lacey</t>
  </si>
  <si>
    <t>Charles River Labs</t>
  </si>
  <si>
    <t>Coldwell Banker</t>
  </si>
  <si>
    <t>LSS the Good Shepherd</t>
  </si>
  <si>
    <t>Spreng Smith Insurance Agency</t>
  </si>
  <si>
    <t>Lead the 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</si>
</sst>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33CC"/>
      <name val="Arial Narrow"/>
      <family val="2"/>
    </font>
    <font>
      <b/>
      <sz val="11"/>
      <color theme="1"/>
      <name val="Arial Narrow"/>
      <family val="2"/>
    </font>
    <font>
      <b/>
      <sz val="11"/>
      <color rgb="FF0033CC"/>
      <name val="Calibri"/>
      <family val="2"/>
      <scheme val="minor"/>
    </font>
    <font>
      <sz val="11"/>
      <color theme="1"/>
      <name val="Arial Narrow"/>
      <family val="2"/>
    </font>
    <font>
      <sz val="11"/>
      <color rgb="FF0033CC"/>
      <name val="Calibri"/>
      <family val="2"/>
      <scheme val="minor"/>
    </font>
    <font>
      <sz val="11"/>
      <name val="Arial Narrow"/>
      <family val="2"/>
    </font>
    <font>
      <b/>
      <sz val="12"/>
      <color rgb="FF0033CC"/>
      <name val="Arial Narrow"/>
      <family val="2"/>
    </font>
    <font>
      <b/>
      <sz val="11"/>
      <color rgb="FFFF0000"/>
      <name val="Arial Narrow"/>
      <family val="2"/>
    </font>
    <font>
      <b/>
      <sz val="11"/>
      <name val="Arial Narrow"/>
      <family val="2"/>
    </font>
    <font>
      <b/>
      <sz val="16"/>
      <color rgb="FF0033CC"/>
      <name val="Arial Narrow"/>
      <family val="2"/>
    </font>
    <font>
      <sz val="11"/>
      <color rgb="FF002060"/>
      <name val="Arial Narrow"/>
      <family val="2"/>
    </font>
    <font>
      <b/>
      <sz val="11"/>
      <color rgb="FF002060"/>
      <name val="Arial Narrow"/>
      <family val="2"/>
    </font>
    <font>
      <b/>
      <sz val="16"/>
      <color rgb="FF002060"/>
      <name val="Arial Narrow"/>
      <family val="2"/>
    </font>
    <font>
      <sz val="16"/>
      <color rgb="FF0033CC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2" borderId="3" xfId="0" applyFont="1" applyFill="1" applyBorder="1" applyAlignment="1">
      <alignment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3" fillId="0" borderId="6" xfId="0" applyFont="1" applyBorder="1"/>
    <xf numFmtId="0" fontId="6" fillId="0" borderId="0" xfId="0" applyFont="1"/>
    <xf numFmtId="0" fontId="7" fillId="0" borderId="0" xfId="0" applyFont="1"/>
    <xf numFmtId="165" fontId="8" fillId="2" borderId="3" xfId="0" applyNumberFormat="1" applyFont="1" applyFill="1" applyBorder="1" applyAlignment="1">
      <alignment horizontal="center" vertical="center" wrapText="1"/>
    </xf>
    <xf numFmtId="0" fontId="8" fillId="0" borderId="6" xfId="0" applyFont="1" applyBorder="1"/>
    <xf numFmtId="0" fontId="6" fillId="0" borderId="6" xfId="0" applyFont="1" applyBorder="1"/>
    <xf numFmtId="0" fontId="1" fillId="0" borderId="0" xfId="0" applyFont="1"/>
    <xf numFmtId="164" fontId="8" fillId="2" borderId="4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0" borderId="0" xfId="0" applyFont="1"/>
    <xf numFmtId="0" fontId="2" fillId="0" borderId="0" xfId="0" applyFont="1"/>
    <xf numFmtId="0" fontId="4" fillId="0" borderId="1" xfId="0" applyFont="1" applyBorder="1" applyAlignment="1">
      <alignment horizontal="right"/>
    </xf>
    <xf numFmtId="164" fontId="4" fillId="0" borderId="2" xfId="0" quotePrefix="1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4" fontId="4" fillId="0" borderId="1" xfId="0" applyNumberFormat="1" applyFont="1" applyBorder="1" applyAlignment="1">
      <alignment horizontal="center"/>
    </xf>
    <xf numFmtId="9" fontId="4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4" fillId="0" borderId="8" xfId="0" applyFont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/>
    <xf numFmtId="0" fontId="4" fillId="0" borderId="1" xfId="0" applyFont="1" applyBorder="1" applyAlignment="1">
      <alignment horizontal="right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4" borderId="8" xfId="0" applyFont="1" applyFill="1" applyBorder="1" applyAlignment="1">
      <alignment horizontal="right" vertical="center" wrapText="1"/>
    </xf>
    <xf numFmtId="164" fontId="11" fillId="4" borderId="0" xfId="0" applyNumberFormat="1" applyFont="1" applyFill="1" applyAlignment="1">
      <alignment horizontal="center" vertical="center" wrapText="1"/>
    </xf>
    <xf numFmtId="0" fontId="4" fillId="4" borderId="8" xfId="0" applyFont="1" applyFill="1" applyBorder="1"/>
    <xf numFmtId="0" fontId="12" fillId="0" borderId="1" xfId="0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164" fontId="6" fillId="0" borderId="0" xfId="0" applyNumberFormat="1" applyFont="1"/>
    <xf numFmtId="4" fontId="6" fillId="0" borderId="0" xfId="0" applyNumberFormat="1" applyFont="1"/>
    <xf numFmtId="9" fontId="13" fillId="0" borderId="5" xfId="0" applyNumberFormat="1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9" fontId="14" fillId="0" borderId="2" xfId="0" applyNumberFormat="1" applyFont="1" applyBorder="1" applyAlignment="1">
      <alignment horizontal="center" vertical="center" wrapText="1"/>
    </xf>
    <xf numFmtId="9" fontId="14" fillId="4" borderId="0" xfId="0" applyNumberFormat="1" applyFont="1" applyFill="1" applyAlignment="1">
      <alignment horizontal="center" vertical="center" wrapText="1"/>
    </xf>
    <xf numFmtId="9" fontId="15" fillId="0" borderId="2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4" borderId="8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DD6C1-6775-4DC0-A256-274A6E05D96F}">
  <dimension ref="A1:R32"/>
  <sheetViews>
    <sheetView tabSelected="1" workbookViewId="0">
      <selection activeCell="S10" sqref="S10"/>
    </sheetView>
  </sheetViews>
  <sheetFormatPr defaultRowHeight="14.25" x14ac:dyDescent="0.45"/>
  <cols>
    <col min="1" max="1" width="43.33203125" style="9" customWidth="1"/>
    <col min="2" max="2" width="19.1328125" style="9" customWidth="1"/>
    <col min="3" max="3" width="14.73046875" style="9" customWidth="1"/>
    <col min="4" max="4" width="15.73046875" style="9" customWidth="1"/>
    <col min="5" max="5" width="51" style="9" customWidth="1"/>
    <col min="6" max="6" width="1.9296875" customWidth="1"/>
    <col min="7" max="7" width="27.06640625" hidden="1" customWidth="1"/>
    <col min="8" max="8" width="15.1328125" hidden="1" customWidth="1"/>
    <col min="9" max="9" width="11.59765625" hidden="1" customWidth="1"/>
    <col min="10" max="17" width="0" hidden="1" customWidth="1"/>
    <col min="18" max="18" width="9.73046875" bestFit="1" customWidth="1"/>
    <col min="19" max="19" width="17.06640625" customWidth="1"/>
  </cols>
  <sheetData>
    <row r="1" spans="1:10" ht="40.9" thickBot="1" x14ac:dyDescent="0.5">
      <c r="A1" s="1" t="s">
        <v>36</v>
      </c>
      <c r="B1" s="2" t="s">
        <v>37</v>
      </c>
      <c r="C1" s="1" t="s">
        <v>0</v>
      </c>
      <c r="D1" s="2" t="s">
        <v>1</v>
      </c>
      <c r="E1" s="1" t="s">
        <v>2</v>
      </c>
      <c r="G1" s="3" t="s">
        <v>3</v>
      </c>
      <c r="H1" s="3" t="s">
        <v>4</v>
      </c>
      <c r="I1" s="4" t="s">
        <v>5</v>
      </c>
    </row>
    <row r="2" spans="1:10" x14ac:dyDescent="0.45">
      <c r="A2" s="5" t="s">
        <v>6</v>
      </c>
      <c r="B2" s="57">
        <v>34000</v>
      </c>
      <c r="C2" s="7"/>
      <c r="D2" s="48">
        <f>C2/B2</f>
        <v>0</v>
      </c>
      <c r="E2" s="8"/>
      <c r="G2" s="9" t="s">
        <v>7</v>
      </c>
      <c r="H2" s="9">
        <v>6000</v>
      </c>
      <c r="I2" s="10">
        <v>3152</v>
      </c>
      <c r="J2" t="s">
        <v>8</v>
      </c>
    </row>
    <row r="3" spans="1:10" x14ac:dyDescent="0.45">
      <c r="A3" s="5" t="s">
        <v>9</v>
      </c>
      <c r="B3" s="6">
        <v>5000</v>
      </c>
      <c r="C3" s="11"/>
      <c r="D3" s="48">
        <f t="shared" ref="D3:D15" si="0">C3/B3</f>
        <v>0</v>
      </c>
      <c r="E3" s="12"/>
      <c r="G3" s="9" t="s">
        <v>10</v>
      </c>
      <c r="H3" s="9">
        <v>15000</v>
      </c>
      <c r="I3" s="10">
        <v>18000</v>
      </c>
      <c r="J3" t="s">
        <v>11</v>
      </c>
    </row>
    <row r="4" spans="1:10" x14ac:dyDescent="0.45">
      <c r="A4" s="5" t="s">
        <v>12</v>
      </c>
      <c r="B4" s="57">
        <v>35000</v>
      </c>
      <c r="C4" s="11"/>
      <c r="D4" s="48">
        <f t="shared" si="0"/>
        <v>0</v>
      </c>
      <c r="E4" s="13"/>
      <c r="G4" s="9" t="s">
        <v>13</v>
      </c>
      <c r="H4" s="9">
        <v>18000</v>
      </c>
      <c r="I4" s="10">
        <v>17034</v>
      </c>
      <c r="J4" t="s">
        <v>14</v>
      </c>
    </row>
    <row r="5" spans="1:10" x14ac:dyDescent="0.45">
      <c r="A5" s="5" t="s">
        <v>38</v>
      </c>
      <c r="B5" s="6">
        <v>8000</v>
      </c>
      <c r="C5" s="7"/>
      <c r="D5" s="48">
        <f t="shared" si="0"/>
        <v>0</v>
      </c>
      <c r="E5" s="8"/>
      <c r="G5" s="9" t="s">
        <v>15</v>
      </c>
      <c r="H5" s="9">
        <v>4000</v>
      </c>
      <c r="I5" s="10" t="s">
        <v>16</v>
      </c>
    </row>
    <row r="6" spans="1:10" x14ac:dyDescent="0.45">
      <c r="A6" s="5" t="s">
        <v>39</v>
      </c>
      <c r="B6" s="6">
        <v>6000</v>
      </c>
      <c r="C6" s="7"/>
      <c r="D6" s="48">
        <f t="shared" si="0"/>
        <v>0</v>
      </c>
      <c r="E6" s="8"/>
      <c r="G6" s="9" t="s">
        <v>17</v>
      </c>
      <c r="H6" s="9">
        <v>25000</v>
      </c>
      <c r="I6" s="10">
        <v>29000</v>
      </c>
      <c r="J6" s="14" t="s">
        <v>18</v>
      </c>
    </row>
    <row r="7" spans="1:10" x14ac:dyDescent="0.45">
      <c r="A7" s="5" t="s">
        <v>19</v>
      </c>
      <c r="B7" s="15">
        <v>50000</v>
      </c>
      <c r="C7" s="7"/>
      <c r="D7" s="48">
        <f t="shared" si="0"/>
        <v>0</v>
      </c>
      <c r="E7" s="8"/>
      <c r="G7" s="9" t="s">
        <v>20</v>
      </c>
      <c r="H7" s="9">
        <v>5000</v>
      </c>
      <c r="I7" s="10" t="s">
        <v>16</v>
      </c>
    </row>
    <row r="8" spans="1:10" x14ac:dyDescent="0.45">
      <c r="A8" s="5" t="s">
        <v>40</v>
      </c>
      <c r="B8" s="15">
        <v>15000</v>
      </c>
      <c r="C8" s="7"/>
      <c r="D8" s="48">
        <f t="shared" si="0"/>
        <v>0</v>
      </c>
      <c r="E8" s="8"/>
      <c r="G8" s="9" t="s">
        <v>22</v>
      </c>
      <c r="H8" s="9">
        <v>5000</v>
      </c>
      <c r="I8" s="10">
        <v>5000</v>
      </c>
      <c r="J8" t="s">
        <v>23</v>
      </c>
    </row>
    <row r="9" spans="1:10" x14ac:dyDescent="0.45">
      <c r="A9" s="5" t="s">
        <v>41</v>
      </c>
      <c r="B9" s="15">
        <v>8000</v>
      </c>
      <c r="C9" s="7"/>
      <c r="D9" s="48">
        <f t="shared" si="0"/>
        <v>0</v>
      </c>
      <c r="E9" s="8"/>
      <c r="G9" s="16" t="s">
        <v>24</v>
      </c>
      <c r="H9" s="16">
        <f>SUM(2599+25371+2000+267)</f>
        <v>30237</v>
      </c>
      <c r="I9" s="10" t="s">
        <v>25</v>
      </c>
      <c r="J9" t="s">
        <v>26</v>
      </c>
    </row>
    <row r="10" spans="1:10" x14ac:dyDescent="0.45">
      <c r="A10" s="5" t="s">
        <v>10</v>
      </c>
      <c r="B10" s="6">
        <v>18000</v>
      </c>
      <c r="C10" s="7"/>
      <c r="D10" s="48">
        <f t="shared" si="0"/>
        <v>0</v>
      </c>
      <c r="E10" s="8"/>
      <c r="G10" s="16"/>
      <c r="H10" s="16"/>
    </row>
    <row r="11" spans="1:10" x14ac:dyDescent="0.45">
      <c r="A11" s="5" t="s">
        <v>42</v>
      </c>
      <c r="B11" s="6">
        <v>8000</v>
      </c>
      <c r="C11" s="7"/>
      <c r="D11" s="48">
        <f t="shared" si="0"/>
        <v>0</v>
      </c>
      <c r="E11" s="8"/>
    </row>
    <row r="12" spans="1:10" x14ac:dyDescent="0.45">
      <c r="A12" s="5" t="s">
        <v>21</v>
      </c>
      <c r="B12" s="6">
        <v>55000</v>
      </c>
      <c r="C12" s="7"/>
      <c r="D12" s="48">
        <f t="shared" si="0"/>
        <v>0</v>
      </c>
      <c r="E12" s="8"/>
    </row>
    <row r="13" spans="1:10" x14ac:dyDescent="0.45">
      <c r="A13" s="5" t="s">
        <v>43</v>
      </c>
      <c r="B13" s="6">
        <v>6000</v>
      </c>
      <c r="C13" s="7"/>
      <c r="D13" s="48">
        <f t="shared" si="0"/>
        <v>0</v>
      </c>
      <c r="E13" s="8"/>
    </row>
    <row r="14" spans="1:10" ht="14.65" thickBot="1" x14ac:dyDescent="0.5">
      <c r="A14" s="5" t="s">
        <v>27</v>
      </c>
      <c r="B14" s="58">
        <v>20000</v>
      </c>
      <c r="C14" s="7"/>
      <c r="D14" s="48">
        <f t="shared" si="0"/>
        <v>0</v>
      </c>
      <c r="E14" s="8"/>
      <c r="G14" s="9"/>
      <c r="H14" s="17">
        <f>SUM(H2:H11)</f>
        <v>108237</v>
      </c>
      <c r="I14" s="18">
        <f>SUM(I2,I3,I4)</f>
        <v>38186</v>
      </c>
    </row>
    <row r="15" spans="1:10" ht="14.65" thickBot="1" x14ac:dyDescent="0.5">
      <c r="A15" s="19" t="s">
        <v>28</v>
      </c>
      <c r="B15" s="20">
        <f>SUM(B2:B14)</f>
        <v>268000</v>
      </c>
      <c r="C15" s="21">
        <f>SUM(C2:C14)</f>
        <v>0</v>
      </c>
      <c r="D15" s="49">
        <f t="shared" si="0"/>
        <v>0</v>
      </c>
      <c r="E15" s="22"/>
      <c r="G15" s="9"/>
      <c r="H15" s="9"/>
    </row>
    <row r="16" spans="1:10" ht="14.65" thickBot="1" x14ac:dyDescent="0.5">
      <c r="A16" s="19"/>
      <c r="B16" s="20"/>
      <c r="C16" s="23"/>
      <c r="D16" s="24"/>
      <c r="E16" s="25"/>
      <c r="G16" s="9"/>
      <c r="H16" s="9"/>
    </row>
    <row r="17" spans="1:18" ht="14.65" thickBot="1" x14ac:dyDescent="0.5">
      <c r="A17" s="19"/>
      <c r="B17" s="20"/>
      <c r="C17" s="23"/>
      <c r="D17" s="24"/>
      <c r="E17" s="25"/>
      <c r="G17" s="26"/>
      <c r="H17" s="17"/>
    </row>
    <row r="18" spans="1:18" ht="14.65" thickBot="1" x14ac:dyDescent="0.5">
      <c r="A18" s="19"/>
      <c r="B18" s="20"/>
      <c r="C18" s="23"/>
      <c r="D18" s="24"/>
      <c r="E18" s="25"/>
    </row>
    <row r="19" spans="1:18" ht="14.65" thickBot="1" x14ac:dyDescent="0.5">
      <c r="A19" s="19"/>
      <c r="B19" s="20"/>
      <c r="C19" s="23"/>
      <c r="D19" s="24"/>
      <c r="E19" s="25"/>
      <c r="H19" s="9"/>
      <c r="J19" s="9"/>
    </row>
    <row r="20" spans="1:18" ht="30.4" thickBot="1" x14ac:dyDescent="0.5">
      <c r="A20" s="27" t="s">
        <v>29</v>
      </c>
      <c r="B20" s="28" t="s">
        <v>30</v>
      </c>
      <c r="C20" s="27" t="s">
        <v>0</v>
      </c>
      <c r="D20" s="28" t="s">
        <v>1</v>
      </c>
      <c r="E20" s="27" t="s">
        <v>2</v>
      </c>
      <c r="H20" s="9"/>
      <c r="J20" s="9"/>
    </row>
    <row r="21" spans="1:18" x14ac:dyDescent="0.45">
      <c r="A21" s="29" t="s">
        <v>31</v>
      </c>
      <c r="B21" s="30">
        <f>850000-490000</f>
        <v>360000</v>
      </c>
      <c r="C21" s="31"/>
      <c r="D21" s="50">
        <f>SUM(C21/B21)</f>
        <v>0</v>
      </c>
      <c r="E21" s="32"/>
      <c r="H21" s="17"/>
      <c r="J21" s="17"/>
    </row>
    <row r="22" spans="1:18" x14ac:dyDescent="0.45">
      <c r="A22" s="29" t="s">
        <v>32</v>
      </c>
      <c r="B22" s="30">
        <v>140000</v>
      </c>
      <c r="C22" s="31"/>
      <c r="D22" s="50">
        <f t="shared" ref="D22:D25" si="1">SUM(C22/B22)</f>
        <v>0</v>
      </c>
      <c r="E22" s="8"/>
    </row>
    <row r="23" spans="1:18" x14ac:dyDescent="0.45">
      <c r="A23" s="29" t="s">
        <v>33</v>
      </c>
      <c r="B23" s="59">
        <f>54000</f>
        <v>54000</v>
      </c>
      <c r="C23" s="31"/>
      <c r="D23" s="50">
        <f t="shared" si="1"/>
        <v>0</v>
      </c>
      <c r="E23" s="8"/>
    </row>
    <row r="24" spans="1:18" ht="14.65" thickBot="1" x14ac:dyDescent="0.5">
      <c r="A24" s="33" t="s">
        <v>34</v>
      </c>
      <c r="B24" s="60">
        <v>28000</v>
      </c>
      <c r="C24" s="34"/>
      <c r="D24" s="50">
        <f t="shared" si="1"/>
        <v>0</v>
      </c>
      <c r="E24" s="35"/>
    </row>
    <row r="25" spans="1:18" ht="14.65" thickBot="1" x14ac:dyDescent="0.5">
      <c r="A25" s="36" t="s">
        <v>35</v>
      </c>
      <c r="B25" s="37">
        <f>SUM(B21:B24)</f>
        <v>582000</v>
      </c>
      <c r="C25" s="54">
        <f>SUM(C21:C24)</f>
        <v>0</v>
      </c>
      <c r="D25" s="51">
        <f t="shared" si="1"/>
        <v>0</v>
      </c>
      <c r="E25" s="38"/>
    </row>
    <row r="26" spans="1:18" ht="14.65" thickBot="1" x14ac:dyDescent="0.5">
      <c r="A26" s="39"/>
      <c r="B26" s="40"/>
      <c r="C26" s="55"/>
      <c r="D26" s="52"/>
      <c r="E26" s="41"/>
    </row>
    <row r="27" spans="1:18" ht="20.65" thickBot="1" x14ac:dyDescent="0.5">
      <c r="A27" s="42" t="s">
        <v>44</v>
      </c>
      <c r="B27" s="43">
        <f>SUM(B15,B25)</f>
        <v>850000</v>
      </c>
      <c r="C27" s="56">
        <f>SUM(C15,C25)</f>
        <v>0</v>
      </c>
      <c r="D27" s="53">
        <f>SUM(C27/B27)</f>
        <v>0</v>
      </c>
      <c r="E27" s="42"/>
      <c r="H27" s="44"/>
      <c r="I27" s="45"/>
      <c r="R27" s="45"/>
    </row>
    <row r="28" spans="1:18" x14ac:dyDescent="0.45">
      <c r="G28" s="45"/>
    </row>
    <row r="29" spans="1:18" x14ac:dyDescent="0.45">
      <c r="B29" s="46"/>
    </row>
    <row r="30" spans="1:18" x14ac:dyDescent="0.45">
      <c r="B30" s="46"/>
      <c r="C30" s="47"/>
    </row>
    <row r="31" spans="1:18" x14ac:dyDescent="0.45">
      <c r="C31" s="46"/>
    </row>
    <row r="32" spans="1:18" x14ac:dyDescent="0.45">
      <c r="C32" s="4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C01D3B02C71D4A8397161E0D3826B5" ma:contentTypeVersion="14" ma:contentTypeDescription="Create a new document." ma:contentTypeScope="" ma:versionID="c7104d743b036ece7597392e6ea50801">
  <xsd:schema xmlns:xsd="http://www.w3.org/2001/XMLSchema" xmlns:xs="http://www.w3.org/2001/XMLSchema" xmlns:p="http://schemas.microsoft.com/office/2006/metadata/properties" xmlns:ns2="61f8c0e1-a875-4329-93f3-daad82f94023" xmlns:ns3="ccc0cd3c-56f2-411a-8412-aedf368553dc" targetNamespace="http://schemas.microsoft.com/office/2006/metadata/properties" ma:root="true" ma:fieldsID="05324de93a90cc731b1ebaa12f6f09e8" ns2:_="" ns3:_="">
    <xsd:import namespace="61f8c0e1-a875-4329-93f3-daad82f94023"/>
    <xsd:import namespace="ccc0cd3c-56f2-411a-8412-aedf368553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c0e1-a875-4329-93f3-daad82f940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5482792-4b57-4c02-83d3-08916e69fe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0cd3c-56f2-411a-8412-aedf368553d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f00974-afee-4266-843d-19e3629c4875}" ma:internalName="TaxCatchAll" ma:showField="CatchAllData" ma:web="ccc0cd3c-56f2-411a-8412-aedf368553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f8c0e1-a875-4329-93f3-daad82f94023">
      <Terms xmlns="http://schemas.microsoft.com/office/infopath/2007/PartnerControls"/>
    </lcf76f155ced4ddcb4097134ff3c332f>
    <TaxCatchAll xmlns="ccc0cd3c-56f2-411a-8412-aedf368553dc" xsi:nil="true"/>
  </documentManagement>
</p:properties>
</file>

<file path=customXml/itemProps1.xml><?xml version="1.0" encoding="utf-8"?>
<ds:datastoreItem xmlns:ds="http://schemas.openxmlformats.org/officeDocument/2006/customXml" ds:itemID="{3914B519-150E-4C1B-8EA5-8D0CFD7B0691}"/>
</file>

<file path=customXml/itemProps2.xml><?xml version="1.0" encoding="utf-8"?>
<ds:datastoreItem xmlns:ds="http://schemas.openxmlformats.org/officeDocument/2006/customXml" ds:itemID="{3A285959-FBA7-46F6-8758-D4057DB4768F}"/>
</file>

<file path=customXml/itemProps3.xml><?xml version="1.0" encoding="utf-8"?>
<ds:datastoreItem xmlns:ds="http://schemas.openxmlformats.org/officeDocument/2006/customXml" ds:itemID="{234C9735-EC33-49DD-8868-142B19AFAF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Schiemann</dc:creator>
  <cp:lastModifiedBy>Stacy Schiemann</cp:lastModifiedBy>
  <dcterms:created xsi:type="dcterms:W3CDTF">2023-07-21T15:57:58Z</dcterms:created>
  <dcterms:modified xsi:type="dcterms:W3CDTF">2023-07-21T16:21:17Z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0x01010078C01D3B02C71D4A8397161E0D3826B5</vt:lpwstr>
  </property>
</Properties>
</file>